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11640"/>
  </bookViews>
  <sheets>
    <sheet name="14.03.2012" sheetId="2" r:id="rId1"/>
    <sheet name="categorie CSA" sheetId="3" r:id="rId2"/>
  </sheets>
  <calcPr calcId="144525"/>
</workbook>
</file>

<file path=xl/calcChain.xml><?xml version="1.0" encoding="utf-8"?>
<calcChain xmlns="http://schemas.openxmlformats.org/spreadsheetml/2006/main">
  <c r="I7" i="2" l="1"/>
  <c r="I25" i="2" l="1"/>
  <c r="I21" i="2"/>
  <c r="I20" i="2"/>
  <c r="I26" i="2" s="1"/>
  <c r="B74" i="3" l="1"/>
  <c r="B64" i="3"/>
  <c r="B51" i="3"/>
  <c r="B33" i="3"/>
  <c r="B22" i="3"/>
  <c r="I38" i="2" l="1"/>
  <c r="I46" i="2" s="1"/>
  <c r="I43" i="2"/>
  <c r="B84" i="3"/>
  <c r="I45" i="2"/>
  <c r="I48" i="2" l="1"/>
</calcChain>
</file>

<file path=xl/sharedStrings.xml><?xml version="1.0" encoding="utf-8"?>
<sst xmlns="http://schemas.openxmlformats.org/spreadsheetml/2006/main" count="75" uniqueCount="71">
  <si>
    <t>LAVORI A BASE D'ASTA</t>
  </si>
  <si>
    <t>A.1</t>
  </si>
  <si>
    <t>Lavori soggetti a ribasso d'asta ( opere a corpo )</t>
  </si>
  <si>
    <t>A.2</t>
  </si>
  <si>
    <t>Per oneri di sicurezza previsti nel PSC ecc.</t>
  </si>
  <si>
    <t>non   soggetti a ribassa d'asta</t>
  </si>
  <si>
    <t>TOTALE A</t>
  </si>
  <si>
    <t>SOMME A DISPOSIZIONE</t>
  </si>
  <si>
    <t>B.1</t>
  </si>
  <si>
    <t>Acquisizione aree ed immobili</t>
  </si>
  <si>
    <t>B.2</t>
  </si>
  <si>
    <t>B.3</t>
  </si>
  <si>
    <t>B.4</t>
  </si>
  <si>
    <t>Spese per pubblicità</t>
  </si>
  <si>
    <t>B.5</t>
  </si>
  <si>
    <t>B.6</t>
  </si>
  <si>
    <t>B.7</t>
  </si>
  <si>
    <t>B.8</t>
  </si>
  <si>
    <t>TOTALE B</t>
  </si>
  <si>
    <t>TOLE PERIZIA   "  A + B "</t>
  </si>
  <si>
    <t>Per  IVA 21 % su importo " A "</t>
  </si>
  <si>
    <t>B.9</t>
  </si>
  <si>
    <t>Premio copertura assicurativa progettisti</t>
  </si>
  <si>
    <t xml:space="preserve"> </t>
  </si>
  <si>
    <t>ex art. 111 – Comma 1 – del D.Lgs 163/2006. (14 mesi )</t>
  </si>
  <si>
    <t>B.10</t>
  </si>
  <si>
    <t>B.11</t>
  </si>
  <si>
    <t>Coordinamento sicurezza ai sensi Dlgs 81/08</t>
  </si>
  <si>
    <t>Imprevisti e accantonamento di cui all’articolo 133, commi 3 e 4, del Dlgs 163/06</t>
  </si>
  <si>
    <t>Art.92 Dlgs 163/06</t>
  </si>
  <si>
    <t>Spese per attività di verifica di cui all'art.16 D.P.R.207/10</t>
  </si>
  <si>
    <t>scarichi a corpo</t>
  </si>
  <si>
    <t>tagli vegetazione</t>
  </si>
  <si>
    <t>movimento materie</t>
  </si>
  <si>
    <t>rilevati arginali</t>
  </si>
  <si>
    <t>opere in verde</t>
  </si>
  <si>
    <t>opere in cls - muri e rivestimenti</t>
  </si>
  <si>
    <t>scogliere in massi</t>
  </si>
  <si>
    <t>B.3.1</t>
  </si>
  <si>
    <t>E SPEC 705</t>
  </si>
  <si>
    <t>E SPEC 740</t>
  </si>
  <si>
    <t>E SPEC 796</t>
  </si>
  <si>
    <t>E SPEC 798</t>
  </si>
  <si>
    <t>E SPEC 739</t>
  </si>
  <si>
    <t>E SPEC 739/A</t>
  </si>
  <si>
    <t>E SPEC 733</t>
  </si>
  <si>
    <t>E SPEC 733/A</t>
  </si>
  <si>
    <t>VB29</t>
  </si>
  <si>
    <t>B.3.2</t>
  </si>
  <si>
    <t>B.3.3</t>
  </si>
  <si>
    <t>B.3.4</t>
  </si>
  <si>
    <t>B.3.5</t>
  </si>
  <si>
    <t>B.3.6</t>
  </si>
  <si>
    <t>B.3.7</t>
  </si>
  <si>
    <t>B.3.8</t>
  </si>
  <si>
    <t>B.3.9</t>
  </si>
  <si>
    <t xml:space="preserve">Spese tecniche relative alla progettazione esecutiva (appalto integrato) </t>
  </si>
  <si>
    <t>TOTALE B.3</t>
  </si>
  <si>
    <t>Spese per attività di consulenza e di supporto</t>
  </si>
  <si>
    <t>Rilievi topografici (Ditta: De Maglie)</t>
  </si>
  <si>
    <t>Prestazioni tecniche di supporto alle pratiche di esproprio (Ditta: INGEOART)</t>
  </si>
  <si>
    <t>Relazione paesaggistica (Ditta POLITHEMA)</t>
  </si>
  <si>
    <t>Supporto al RUP per procedure espropriative (DITTA: Ghea)</t>
  </si>
  <si>
    <t>Incarico attività specialistiche: idraulica (Ditta: DIZETA Ingegneria)</t>
  </si>
  <si>
    <t>Estensione Incarico attività specialistiche (Ditta: DIZETA Ingegneria)</t>
  </si>
  <si>
    <t>Incarico per verifiche compatibilità ambientale (Ditta: ART)</t>
  </si>
  <si>
    <t>Estensione Incarico per verifiche compatibilità ambientale (Ditta: ART)</t>
  </si>
  <si>
    <t>Monitoraggio ambientale (Ditta: Ivan Di Già)</t>
  </si>
  <si>
    <t>ai sensi art. 183 d.lgs. n. 152/2006 e regolamento attuativo</t>
  </si>
  <si>
    <r>
      <rPr>
        <sz val="11"/>
        <rFont val="Calibri"/>
        <family val="2"/>
      </rPr>
      <t xml:space="preserve">° </t>
    </r>
    <r>
      <rPr>
        <sz val="11"/>
        <rFont val="Calibri"/>
        <family val="2"/>
        <scheme val="minor"/>
      </rPr>
      <t xml:space="preserve">Per opere di ripristino e mitigazione ambientale </t>
    </r>
  </si>
  <si>
    <t xml:space="preserve">° Per caratterizzazione del materiale proveniente dallo scotico sedime argini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</si>
</sst>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43" fontId="0" fillId="0" borderId="0" xfId="1" applyFont="1"/>
    <xf numFmtId="43" fontId="0" fillId="0" borderId="1" xfId="1" applyFont="1" applyBorder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164" fontId="6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7" fillId="2" borderId="0" xfId="0" applyNumberFormat="1" applyFont="1" applyFill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13" zoomScale="91" zoomScaleNormal="91" workbookViewId="0">
      <selection activeCell="L42" sqref="L42"/>
    </sheetView>
  </sheetViews>
  <sheetFormatPr defaultRowHeight="15" x14ac:dyDescent="0.25"/>
  <cols>
    <col min="1" max="1" width="6.28515625" style="4" customWidth="1"/>
    <col min="2" max="2" width="13.42578125" style="4" customWidth="1"/>
    <col min="3" max="3" width="9.140625" style="4" customWidth="1"/>
    <col min="4" max="4" width="9.140625" style="4"/>
    <col min="5" max="5" width="14.28515625" style="4" bestFit="1" customWidth="1"/>
    <col min="6" max="7" width="9.140625" style="4"/>
    <col min="8" max="8" width="22.85546875" style="4" customWidth="1"/>
    <col min="9" max="9" width="15.140625" style="4" bestFit="1" customWidth="1"/>
    <col min="10" max="10" width="14.28515625" style="4" bestFit="1" customWidth="1"/>
    <col min="11" max="11" width="11.7109375" style="4" customWidth="1"/>
    <col min="12" max="12" width="27.28515625" style="4" customWidth="1"/>
    <col min="13" max="16384" width="9.140625" style="4"/>
  </cols>
  <sheetData>
    <row r="1" spans="1:12" x14ac:dyDescent="0.25">
      <c r="A1" s="5" t="s">
        <v>0</v>
      </c>
      <c r="B1" s="5"/>
    </row>
    <row r="3" spans="1:12" x14ac:dyDescent="0.25">
      <c r="A3" s="4" t="s">
        <v>1</v>
      </c>
      <c r="C3" s="4" t="s">
        <v>2</v>
      </c>
      <c r="I3" s="6">
        <v>8031735.6900000004</v>
      </c>
    </row>
    <row r="5" spans="1:12" x14ac:dyDescent="0.25">
      <c r="A5" s="4" t="s">
        <v>3</v>
      </c>
      <c r="C5" s="4" t="s">
        <v>4</v>
      </c>
    </row>
    <row r="6" spans="1:12" x14ac:dyDescent="0.25">
      <c r="C6" s="4" t="s">
        <v>5</v>
      </c>
      <c r="I6" s="7">
        <v>49650.53</v>
      </c>
    </row>
    <row r="7" spans="1:12" x14ac:dyDescent="0.25">
      <c r="H7" s="12" t="s">
        <v>6</v>
      </c>
      <c r="I7" s="8">
        <f>+I3+I6</f>
        <v>8081386.2200000007</v>
      </c>
      <c r="L7" s="6"/>
    </row>
    <row r="9" spans="1:12" ht="15.75" x14ac:dyDescent="0.25">
      <c r="J9" s="9"/>
      <c r="K9" s="6"/>
    </row>
    <row r="10" spans="1:12" ht="15.75" x14ac:dyDescent="0.25">
      <c r="A10" s="5" t="s">
        <v>7</v>
      </c>
      <c r="B10" s="5"/>
      <c r="C10" s="5"/>
      <c r="J10" s="9"/>
      <c r="K10" s="6"/>
    </row>
    <row r="11" spans="1:12" ht="15.75" x14ac:dyDescent="0.25">
      <c r="J11" s="9"/>
      <c r="K11" s="6"/>
    </row>
    <row r="12" spans="1:12" x14ac:dyDescent="0.25">
      <c r="A12" s="4" t="s">
        <v>8</v>
      </c>
      <c r="C12" s="4" t="s">
        <v>9</v>
      </c>
      <c r="I12" s="6">
        <v>1100000</v>
      </c>
    </row>
    <row r="13" spans="1:12" x14ac:dyDescent="0.25">
      <c r="I13" s="6"/>
    </row>
    <row r="14" spans="1:12" x14ac:dyDescent="0.25">
      <c r="A14" s="4" t="s">
        <v>10</v>
      </c>
      <c r="C14" s="4" t="s">
        <v>56</v>
      </c>
      <c r="I14" s="6">
        <v>83761</v>
      </c>
      <c r="L14" s="6"/>
    </row>
    <row r="15" spans="1:12" x14ac:dyDescent="0.25">
      <c r="I15" s="6"/>
    </row>
    <row r="16" spans="1:12" x14ac:dyDescent="0.25">
      <c r="A16" s="4" t="s">
        <v>11</v>
      </c>
      <c r="C16" s="4" t="s">
        <v>58</v>
      </c>
      <c r="I16" s="6"/>
    </row>
    <row r="17" spans="1:12" x14ac:dyDescent="0.25">
      <c r="A17" s="13" t="s">
        <v>38</v>
      </c>
      <c r="B17" s="13" t="s">
        <v>39</v>
      </c>
      <c r="C17" s="14" t="s">
        <v>59</v>
      </c>
      <c r="D17" s="14"/>
      <c r="E17" s="14"/>
      <c r="F17" s="14"/>
      <c r="G17" s="14"/>
      <c r="H17" s="14"/>
      <c r="I17" s="15">
        <v>54168.94</v>
      </c>
      <c r="L17" s="6"/>
    </row>
    <row r="18" spans="1:12" x14ac:dyDescent="0.25">
      <c r="A18" s="13" t="s">
        <v>48</v>
      </c>
      <c r="B18" s="13" t="s">
        <v>40</v>
      </c>
      <c r="C18" s="14" t="s">
        <v>60</v>
      </c>
      <c r="D18" s="14"/>
      <c r="E18" s="14"/>
      <c r="F18" s="14"/>
      <c r="G18" s="14"/>
      <c r="H18" s="14"/>
      <c r="I18" s="16">
        <v>87669</v>
      </c>
      <c r="L18" s="6"/>
    </row>
    <row r="19" spans="1:12" x14ac:dyDescent="0.25">
      <c r="A19" s="13" t="s">
        <v>49</v>
      </c>
      <c r="B19" s="13" t="s">
        <v>41</v>
      </c>
      <c r="C19" s="14" t="s">
        <v>61</v>
      </c>
      <c r="D19" s="14"/>
      <c r="E19" s="14"/>
      <c r="F19" s="14"/>
      <c r="G19" s="14"/>
      <c r="H19" s="14"/>
      <c r="I19" s="17">
        <v>6364.8</v>
      </c>
      <c r="L19" s="6"/>
    </row>
    <row r="20" spans="1:12" x14ac:dyDescent="0.25">
      <c r="A20" s="13" t="s">
        <v>50</v>
      </c>
      <c r="B20" s="13" t="s">
        <v>42</v>
      </c>
      <c r="C20" s="14" t="s">
        <v>62</v>
      </c>
      <c r="D20" s="14"/>
      <c r="E20" s="14"/>
      <c r="F20" s="14"/>
      <c r="G20" s="14"/>
      <c r="H20" s="14"/>
      <c r="I20" s="16">
        <f>146262.6*1.2</f>
        <v>175515.12</v>
      </c>
      <c r="L20" s="6"/>
    </row>
    <row r="21" spans="1:12" x14ac:dyDescent="0.25">
      <c r="A21" s="13" t="s">
        <v>51</v>
      </c>
      <c r="B21" s="13" t="s">
        <v>43</v>
      </c>
      <c r="C21" s="14" t="s">
        <v>63</v>
      </c>
      <c r="D21" s="14"/>
      <c r="E21" s="14"/>
      <c r="F21" s="14"/>
      <c r="G21" s="14"/>
      <c r="H21" s="14"/>
      <c r="I21" s="16">
        <f>31641.6*2+6180*2</f>
        <v>75643.199999999997</v>
      </c>
      <c r="L21" s="6"/>
    </row>
    <row r="22" spans="1:12" x14ac:dyDescent="0.25">
      <c r="A22" s="13" t="s">
        <v>52</v>
      </c>
      <c r="B22" s="13" t="s">
        <v>44</v>
      </c>
      <c r="C22" s="14" t="s">
        <v>64</v>
      </c>
      <c r="D22" s="14"/>
      <c r="E22" s="14"/>
      <c r="F22" s="14"/>
      <c r="G22" s="14"/>
      <c r="H22" s="14"/>
      <c r="I22" s="16">
        <v>18360</v>
      </c>
      <c r="L22" s="6"/>
    </row>
    <row r="23" spans="1:12" x14ac:dyDescent="0.25">
      <c r="A23" s="13" t="s">
        <v>53</v>
      </c>
      <c r="B23" s="13" t="s">
        <v>45</v>
      </c>
      <c r="C23" s="14" t="s">
        <v>65</v>
      </c>
      <c r="D23" s="14"/>
      <c r="E23" s="14"/>
      <c r="F23" s="14"/>
      <c r="G23" s="14"/>
      <c r="H23" s="14"/>
      <c r="I23" s="16">
        <v>21983.040000000001</v>
      </c>
      <c r="L23" s="6"/>
    </row>
    <row r="24" spans="1:12" x14ac:dyDescent="0.25">
      <c r="A24" s="13" t="s">
        <v>54</v>
      </c>
      <c r="B24" s="13" t="s">
        <v>46</v>
      </c>
      <c r="C24" s="14" t="s">
        <v>66</v>
      </c>
      <c r="D24" s="14"/>
      <c r="E24" s="14"/>
      <c r="F24" s="14"/>
      <c r="G24" s="14"/>
      <c r="H24" s="14"/>
      <c r="I24" s="16">
        <v>17870.400000000001</v>
      </c>
      <c r="L24" s="6"/>
    </row>
    <row r="25" spans="1:12" x14ac:dyDescent="0.25">
      <c r="A25" s="13" t="s">
        <v>55</v>
      </c>
      <c r="B25" s="13" t="s">
        <v>47</v>
      </c>
      <c r="C25" s="14" t="s">
        <v>67</v>
      </c>
      <c r="D25" s="14"/>
      <c r="E25" s="14"/>
      <c r="F25" s="14"/>
      <c r="G25" s="14"/>
      <c r="H25" s="14"/>
      <c r="I25" s="16">
        <f>(40000*1.04)*1.21</f>
        <v>50336</v>
      </c>
      <c r="L25" s="6"/>
    </row>
    <row r="26" spans="1:12" x14ac:dyDescent="0.25">
      <c r="C26" s="10"/>
      <c r="D26" s="10"/>
      <c r="E26" s="10"/>
      <c r="F26" s="10"/>
      <c r="G26" s="10"/>
      <c r="H26" s="11" t="s">
        <v>57</v>
      </c>
      <c r="I26" s="8">
        <f>SUM(I17:I25)</f>
        <v>507910.5</v>
      </c>
    </row>
    <row r="27" spans="1:12" x14ac:dyDescent="0.25">
      <c r="C27" s="10"/>
      <c r="D27" s="10"/>
      <c r="E27" s="10"/>
      <c r="F27" s="10"/>
      <c r="G27" s="10"/>
      <c r="H27" s="11"/>
      <c r="I27" s="8"/>
    </row>
    <row r="28" spans="1:12" x14ac:dyDescent="0.25">
      <c r="A28" s="4" t="s">
        <v>12</v>
      </c>
      <c r="C28" s="4" t="s">
        <v>13</v>
      </c>
      <c r="I28" s="6">
        <v>20000</v>
      </c>
    </row>
    <row r="29" spans="1:12" x14ac:dyDescent="0.25">
      <c r="I29" s="6"/>
    </row>
    <row r="30" spans="1:12" x14ac:dyDescent="0.25">
      <c r="A30" s="4" t="s">
        <v>14</v>
      </c>
      <c r="C30" s="4" t="s">
        <v>28</v>
      </c>
      <c r="I30" s="6">
        <v>7559.6715055387467</v>
      </c>
      <c r="J30" s="6"/>
      <c r="K30" s="6"/>
      <c r="L30" s="4" t="s">
        <v>23</v>
      </c>
    </row>
    <row r="31" spans="1:12" x14ac:dyDescent="0.25">
      <c r="I31" s="6"/>
    </row>
    <row r="32" spans="1:12" x14ac:dyDescent="0.25">
      <c r="A32" s="4" t="s">
        <v>15</v>
      </c>
      <c r="C32" s="4" t="s">
        <v>69</v>
      </c>
      <c r="I32" s="6">
        <v>180000</v>
      </c>
    </row>
    <row r="33" spans="1:12" x14ac:dyDescent="0.25">
      <c r="C33" s="4" t="s">
        <v>70</v>
      </c>
      <c r="I33" s="6"/>
      <c r="L33" s="3"/>
    </row>
    <row r="34" spans="1:12" x14ac:dyDescent="0.25">
      <c r="C34" s="4" t="s">
        <v>68</v>
      </c>
      <c r="I34" s="6"/>
      <c r="L34" s="3"/>
    </row>
    <row r="35" spans="1:12" x14ac:dyDescent="0.25">
      <c r="I35" s="6"/>
      <c r="L35" s="3"/>
    </row>
    <row r="36" spans="1:12" x14ac:dyDescent="0.25">
      <c r="A36" s="4" t="s">
        <v>16</v>
      </c>
      <c r="C36" s="4" t="s">
        <v>27</v>
      </c>
      <c r="I36" s="6">
        <v>146451</v>
      </c>
    </row>
    <row r="37" spans="1:12" x14ac:dyDescent="0.25">
      <c r="I37" s="6"/>
    </row>
    <row r="38" spans="1:12" x14ac:dyDescent="0.25">
      <c r="A38" s="4" t="s">
        <v>17</v>
      </c>
      <c r="C38" s="4" t="s">
        <v>29</v>
      </c>
      <c r="I38" s="6">
        <f>2/100*I7</f>
        <v>161627.72440000001</v>
      </c>
    </row>
    <row r="39" spans="1:12" x14ac:dyDescent="0.25">
      <c r="I39" s="6"/>
    </row>
    <row r="40" spans="1:12" x14ac:dyDescent="0.25">
      <c r="A40" s="4" t="s">
        <v>21</v>
      </c>
      <c r="C40" s="4" t="s">
        <v>22</v>
      </c>
      <c r="I40" s="6"/>
    </row>
    <row r="41" spans="1:12" x14ac:dyDescent="0.25">
      <c r="C41" s="4" t="s">
        <v>24</v>
      </c>
      <c r="I41" s="6">
        <v>6996.1</v>
      </c>
      <c r="L41" s="4" t="s">
        <v>23</v>
      </c>
    </row>
    <row r="42" spans="1:12" x14ac:dyDescent="0.25">
      <c r="I42" s="6"/>
    </row>
    <row r="43" spans="1:12" x14ac:dyDescent="0.25">
      <c r="A43" s="4" t="s">
        <v>25</v>
      </c>
      <c r="C43" s="4" t="s">
        <v>30</v>
      </c>
      <c r="I43" s="6">
        <f>I7*0.893/1000</f>
        <v>7216.677894460001</v>
      </c>
    </row>
    <row r="44" spans="1:12" x14ac:dyDescent="0.25">
      <c r="I44" s="6"/>
    </row>
    <row r="45" spans="1:12" x14ac:dyDescent="0.25">
      <c r="A45" s="4" t="s">
        <v>26</v>
      </c>
      <c r="C45" s="4" t="s">
        <v>20</v>
      </c>
      <c r="I45" s="7">
        <f>+I7*0.21</f>
        <v>1697091.1062</v>
      </c>
    </row>
    <row r="46" spans="1:12" x14ac:dyDescent="0.25">
      <c r="H46" s="12" t="s">
        <v>18</v>
      </c>
      <c r="I46" s="8">
        <f>SUM(I26:I45)+I14+I12</f>
        <v>3918613.7799999989</v>
      </c>
      <c r="J46" s="6"/>
    </row>
    <row r="48" spans="1:12" x14ac:dyDescent="0.25">
      <c r="H48" s="12" t="s">
        <v>19</v>
      </c>
      <c r="I48" s="8">
        <f>+I46+I7</f>
        <v>12000000</v>
      </c>
      <c r="J48" s="6"/>
      <c r="L48" s="6" t="s">
        <v>23</v>
      </c>
    </row>
    <row r="50" spans="5:5" x14ac:dyDescent="0.25">
      <c r="E50" s="6"/>
    </row>
  </sheetData>
  <mergeCells count="9">
    <mergeCell ref="C22:H22"/>
    <mergeCell ref="C23:H23"/>
    <mergeCell ref="C24:H24"/>
    <mergeCell ref="C25:H25"/>
    <mergeCell ref="C17:H17"/>
    <mergeCell ref="C18:H18"/>
    <mergeCell ref="C19:H19"/>
    <mergeCell ref="C20:H20"/>
    <mergeCell ref="C21:H21"/>
  </mergeCells>
  <pageMargins left="0.51181102362204722" right="0.31496062992125984" top="0.94488188976377963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9"/>
  <sheetViews>
    <sheetView workbookViewId="0">
      <selection activeCell="B84" sqref="B84"/>
    </sheetView>
  </sheetViews>
  <sheetFormatPr defaultRowHeight="15" x14ac:dyDescent="0.25"/>
  <cols>
    <col min="1" max="1" width="40" customWidth="1"/>
    <col min="2" max="2" width="40" style="1" customWidth="1"/>
  </cols>
  <sheetData>
    <row r="2" spans="1:2" x14ac:dyDescent="0.25">
      <c r="A2" t="s">
        <v>31</v>
      </c>
      <c r="B2" s="1">
        <v>72000</v>
      </c>
    </row>
    <row r="4" spans="1:2" x14ac:dyDescent="0.25">
      <c r="A4" t="s">
        <v>32</v>
      </c>
      <c r="B4" s="1">
        <v>1944</v>
      </c>
    </row>
    <row r="5" spans="1:2" x14ac:dyDescent="0.25">
      <c r="B5" s="1">
        <v>4800.0200000000004</v>
      </c>
    </row>
    <row r="6" spans="1:2" x14ac:dyDescent="0.25">
      <c r="B6" s="1">
        <v>3600</v>
      </c>
    </row>
    <row r="7" spans="1:2" x14ac:dyDescent="0.25">
      <c r="B7" s="1">
        <v>25200.13</v>
      </c>
    </row>
    <row r="8" spans="1:2" x14ac:dyDescent="0.25">
      <c r="B8" s="1">
        <v>7560</v>
      </c>
    </row>
    <row r="9" spans="1:2" x14ac:dyDescent="0.25">
      <c r="B9" s="1">
        <v>4763</v>
      </c>
    </row>
    <row r="10" spans="1:2" x14ac:dyDescent="0.25">
      <c r="B10" s="1">
        <v>7144.5</v>
      </c>
    </row>
    <row r="11" spans="1:2" x14ac:dyDescent="0.25">
      <c r="B11" s="1">
        <v>4763</v>
      </c>
    </row>
    <row r="12" spans="1:2" x14ac:dyDescent="0.25">
      <c r="B12" s="1">
        <v>9450</v>
      </c>
    </row>
    <row r="13" spans="1:2" x14ac:dyDescent="0.25">
      <c r="B13" s="1">
        <v>7176</v>
      </c>
    </row>
    <row r="14" spans="1:2" x14ac:dyDescent="0.25">
      <c r="B14" s="1">
        <v>7176</v>
      </c>
    </row>
    <row r="15" spans="1:2" x14ac:dyDescent="0.25">
      <c r="B15" s="1">
        <v>7176</v>
      </c>
    </row>
    <row r="16" spans="1:2" x14ac:dyDescent="0.25">
      <c r="B16" s="1">
        <v>12218</v>
      </c>
    </row>
    <row r="17" spans="1:2" x14ac:dyDescent="0.25">
      <c r="B17" s="1">
        <v>9163.5</v>
      </c>
    </row>
    <row r="18" spans="1:2" x14ac:dyDescent="0.25">
      <c r="B18" s="1">
        <v>9163.5</v>
      </c>
    </row>
    <row r="19" spans="1:2" x14ac:dyDescent="0.25">
      <c r="B19" s="1">
        <v>9725</v>
      </c>
    </row>
    <row r="20" spans="1:2" x14ac:dyDescent="0.25">
      <c r="B20" s="1">
        <v>4862.5</v>
      </c>
    </row>
    <row r="21" spans="1:2" x14ac:dyDescent="0.25">
      <c r="B21" s="2">
        <v>4862.5</v>
      </c>
    </row>
    <row r="22" spans="1:2" x14ac:dyDescent="0.25">
      <c r="A22" t="s">
        <v>23</v>
      </c>
      <c r="B22" s="1">
        <f>SUM(B4:B21)</f>
        <v>140747.65</v>
      </c>
    </row>
    <row r="24" spans="1:2" x14ac:dyDescent="0.25">
      <c r="A24" t="s">
        <v>33</v>
      </c>
      <c r="B24" s="1">
        <v>39336</v>
      </c>
    </row>
    <row r="25" spans="1:2" x14ac:dyDescent="0.25">
      <c r="B25" s="1">
        <v>16180.48</v>
      </c>
    </row>
    <row r="26" spans="1:2" x14ac:dyDescent="0.25">
      <c r="B26" s="1">
        <v>18669.34</v>
      </c>
    </row>
    <row r="27" spans="1:2" x14ac:dyDescent="0.25">
      <c r="B27" s="1">
        <v>35087.480000000003</v>
      </c>
    </row>
    <row r="28" spans="1:2" x14ac:dyDescent="0.25">
      <c r="B28" s="1">
        <v>16013.54</v>
      </c>
    </row>
    <row r="29" spans="1:2" x14ac:dyDescent="0.25">
      <c r="B29" s="1">
        <v>17647.2</v>
      </c>
    </row>
    <row r="30" spans="1:2" x14ac:dyDescent="0.25">
      <c r="B30" s="1">
        <v>34950.83</v>
      </c>
    </row>
    <row r="31" spans="1:2" x14ac:dyDescent="0.25">
      <c r="B31" s="1">
        <v>18137.68</v>
      </c>
    </row>
    <row r="32" spans="1:2" x14ac:dyDescent="0.25">
      <c r="B32" s="2">
        <v>15596.14</v>
      </c>
    </row>
    <row r="33" spans="1:2" x14ac:dyDescent="0.25">
      <c r="B33" s="1">
        <f>SUM(B24:B32)</f>
        <v>211618.69</v>
      </c>
    </row>
    <row r="35" spans="1:2" x14ac:dyDescent="0.25">
      <c r="A35" t="s">
        <v>36</v>
      </c>
      <c r="B35" s="1">
        <v>146252.01</v>
      </c>
    </row>
    <row r="36" spans="1:2" x14ac:dyDescent="0.25">
      <c r="B36" s="1">
        <v>101535.98</v>
      </c>
    </row>
    <row r="37" spans="1:2" x14ac:dyDescent="0.25">
      <c r="B37" s="1">
        <v>27526.7</v>
      </c>
    </row>
    <row r="38" spans="1:2" x14ac:dyDescent="0.25">
      <c r="B38" s="1">
        <v>16804.87</v>
      </c>
    </row>
    <row r="39" spans="1:2" x14ac:dyDescent="0.25">
      <c r="B39" s="1">
        <v>428025.11</v>
      </c>
    </row>
    <row r="40" spans="1:2" x14ac:dyDescent="0.25">
      <c r="B40" s="1">
        <v>506403.64</v>
      </c>
    </row>
    <row r="41" spans="1:2" x14ac:dyDescent="0.25">
      <c r="B41" s="1">
        <v>307976.08</v>
      </c>
    </row>
    <row r="42" spans="1:2" x14ac:dyDescent="0.25">
      <c r="B42" s="1">
        <v>174799.94</v>
      </c>
    </row>
    <row r="43" spans="1:2" x14ac:dyDescent="0.25">
      <c r="B43" s="1">
        <v>124779.6</v>
      </c>
    </row>
    <row r="44" spans="1:2" x14ac:dyDescent="0.25">
      <c r="B44" s="1">
        <v>23705.11</v>
      </c>
    </row>
    <row r="45" spans="1:2" x14ac:dyDescent="0.25">
      <c r="B45" s="1">
        <v>14471.6</v>
      </c>
    </row>
    <row r="46" spans="1:2" x14ac:dyDescent="0.25">
      <c r="B46" s="1">
        <v>370104.51</v>
      </c>
    </row>
    <row r="47" spans="1:2" x14ac:dyDescent="0.25">
      <c r="B47" s="1">
        <v>217638.12</v>
      </c>
    </row>
    <row r="48" spans="1:2" x14ac:dyDescent="0.25">
      <c r="B48" s="1">
        <v>449330</v>
      </c>
    </row>
    <row r="49" spans="1:2" x14ac:dyDescent="0.25">
      <c r="B49" s="1">
        <v>212745.36</v>
      </c>
    </row>
    <row r="50" spans="1:2" x14ac:dyDescent="0.25">
      <c r="B50" s="2">
        <v>339092.86</v>
      </c>
    </row>
    <row r="51" spans="1:2" x14ac:dyDescent="0.25">
      <c r="B51" s="1">
        <f>SUM(B35:B50)</f>
        <v>3461191.49</v>
      </c>
    </row>
    <row r="55" spans="1:2" x14ac:dyDescent="0.25">
      <c r="A55" t="s">
        <v>34</v>
      </c>
      <c r="B55" s="1">
        <v>1845340.56</v>
      </c>
    </row>
    <row r="56" spans="1:2" x14ac:dyDescent="0.25">
      <c r="B56" s="1">
        <v>61590</v>
      </c>
    </row>
    <row r="57" spans="1:2" x14ac:dyDescent="0.25">
      <c r="B57" s="1">
        <v>41060</v>
      </c>
    </row>
    <row r="58" spans="1:2" x14ac:dyDescent="0.25">
      <c r="B58" s="1">
        <v>66841.03</v>
      </c>
    </row>
    <row r="59" spans="1:2" x14ac:dyDescent="0.25">
      <c r="B59" s="1">
        <v>36016.26</v>
      </c>
    </row>
    <row r="60" spans="1:2" x14ac:dyDescent="0.25">
      <c r="B60" s="1">
        <v>25378.2</v>
      </c>
    </row>
    <row r="61" spans="1:2" x14ac:dyDescent="0.25">
      <c r="B61" s="1">
        <v>20530</v>
      </c>
    </row>
    <row r="62" spans="1:2" x14ac:dyDescent="0.25">
      <c r="B62" s="1">
        <v>1008000</v>
      </c>
    </row>
    <row r="63" spans="1:2" x14ac:dyDescent="0.25">
      <c r="B63" s="2">
        <v>840000</v>
      </c>
    </row>
    <row r="64" spans="1:2" x14ac:dyDescent="0.25">
      <c r="B64" s="1">
        <f>SUM(B55:B63)</f>
        <v>3944756.05</v>
      </c>
    </row>
    <row r="68" spans="1:2" x14ac:dyDescent="0.25">
      <c r="A68" t="s">
        <v>35</v>
      </c>
      <c r="B68" s="1">
        <v>45111.31</v>
      </c>
    </row>
    <row r="69" spans="1:2" x14ac:dyDescent="0.25">
      <c r="B69" s="1">
        <v>21850.65</v>
      </c>
    </row>
    <row r="70" spans="1:2" x14ac:dyDescent="0.25">
      <c r="B70" s="1">
        <v>19092.64</v>
      </c>
    </row>
    <row r="71" spans="1:2" x14ac:dyDescent="0.25">
      <c r="B71" s="1">
        <v>19367.03</v>
      </c>
    </row>
    <row r="72" spans="1:2" x14ac:dyDescent="0.25">
      <c r="B72" s="1">
        <v>18497.7</v>
      </c>
    </row>
    <row r="73" spans="1:2" x14ac:dyDescent="0.25">
      <c r="B73" s="2">
        <v>16691.88</v>
      </c>
    </row>
    <row r="74" spans="1:2" x14ac:dyDescent="0.25">
      <c r="B74" s="1">
        <f>SUM(B68:B73)</f>
        <v>140611.21</v>
      </c>
    </row>
    <row r="76" spans="1:2" x14ac:dyDescent="0.25">
      <c r="A76" t="s">
        <v>37</v>
      </c>
      <c r="B76" s="1">
        <v>60810.6</v>
      </c>
    </row>
    <row r="84" spans="2:2" x14ac:dyDescent="0.25">
      <c r="B84" s="1">
        <f>+B2+B22+B33+B51+B64+B74+B76</f>
        <v>8031735.6899999995</v>
      </c>
    </row>
    <row r="89" spans="2:2" x14ac:dyDescent="0.25">
      <c r="B89" s="1" t="s">
        <v>23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14.03.2012</vt:lpstr>
      <vt:lpstr>categorie CSA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dimascioeligio</dc:creator>
  <cp:lastModifiedBy> Federica Pellegrini</cp:lastModifiedBy>
  <cp:lastPrinted>2012-11-07T14:17:55Z</cp:lastPrinted>
  <dcterms:created xsi:type="dcterms:W3CDTF">2011-10-18T09:27:08Z</dcterms:created>
  <dcterms:modified xsi:type="dcterms:W3CDTF">2012-11-07T14:18:02Z</dcterms:modified>
</cp:coreProperties>
</file>